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0" windowHeight="7730"/>
  </bookViews>
  <sheets>
    <sheet name="电缆电线" sheetId="2" r:id="rId1"/>
  </sheets>
  <definedNames>
    <definedName name="_xlnm.Print_Titles" localSheetId="0">电缆电线!$1:$2</definedName>
  </definedNames>
  <calcPr calcId="144525"/>
</workbook>
</file>

<file path=xl/sharedStrings.xml><?xml version="1.0" encoding="utf-8"?>
<sst xmlns="http://schemas.openxmlformats.org/spreadsheetml/2006/main" count="73" uniqueCount="44">
  <si>
    <t>第一部分    材料采购清单</t>
  </si>
  <si>
    <t>序号</t>
  </si>
  <si>
    <t>材料名称</t>
  </si>
  <si>
    <t>规格型号</t>
  </si>
  <si>
    <t>计量单位</t>
  </si>
  <si>
    <t>暂定采购量</t>
  </si>
  <si>
    <t>税率</t>
  </si>
  <si>
    <t>材料单价限价
（不含税）</t>
  </si>
  <si>
    <t>材料单价限价
（含税）</t>
  </si>
  <si>
    <t>总计（含税）</t>
  </si>
  <si>
    <t>备注</t>
  </si>
  <si>
    <t>WDZC-BYJ-2.5mm2</t>
  </si>
  <si>
    <t>m</t>
  </si>
  <si>
    <t>WDZC-BYJ-4mm2</t>
  </si>
  <si>
    <t>WDZC-BYJ-6mm2</t>
  </si>
  <si>
    <t>WDZC-BYJ-10mm2</t>
  </si>
  <si>
    <t>WDZC-BYJ-16</t>
  </si>
  <si>
    <t>WDZC-BYJ-25mm2</t>
  </si>
  <si>
    <t>WDZCN-BYJ-2.5</t>
  </si>
  <si>
    <t>WDZC-BYJ-1.5mm2</t>
  </si>
  <si>
    <t>ZR-RVV-2*1.0mm2</t>
  </si>
  <si>
    <t>ZR-RVV-6*1.0mm2</t>
  </si>
  <si>
    <t>RVV-2*1.0mm2</t>
  </si>
  <si>
    <t>RVV-2*1.5mm2</t>
  </si>
  <si>
    <t>RVS-2*1.5mm2</t>
  </si>
  <si>
    <t>WDZC-RYJY-2*1.0mm2</t>
  </si>
  <si>
    <t>WDZC-YJY-3*25+2*16mm2</t>
  </si>
  <si>
    <t>WDZB-YJY-3*50+2*25mm2</t>
  </si>
  <si>
    <t>WDZC-YJY-4*25+1*16mm2</t>
  </si>
  <si>
    <t>WDZB-YJY-4*25+1*16mm2</t>
  </si>
  <si>
    <t>WDZB-YJY-4*35+1*16mm2</t>
  </si>
  <si>
    <t>WDZC-YJY-4*35+1*16mm2</t>
  </si>
  <si>
    <t>WDZB-YJY-4*50+1*25mm2</t>
  </si>
  <si>
    <t>WDZB-YJY-4*70+1*35mm2</t>
  </si>
  <si>
    <t>WDZB-YJY-4*95+1*50mm2</t>
  </si>
  <si>
    <t>WDZB-YJY-4*150+1*70mm2</t>
  </si>
  <si>
    <t>WDZB-YJY-4*185+1*95mm2</t>
  </si>
  <si>
    <t>WDZB-YJY-4*240+1*120mm2</t>
  </si>
  <si>
    <t>WDZB-YJY-5*4mm2</t>
  </si>
  <si>
    <t>WDZB-YJY-5*6mm2</t>
  </si>
  <si>
    <t>WDZB-YJY-5*10mm2</t>
  </si>
  <si>
    <t>WDZB-YJY-5*16mm2</t>
  </si>
  <si>
    <t>总计</t>
  </si>
  <si>
    <t>注：1、以上单价含税、含运费、含采购及保管费、含上下车费。
2、最终以实际工程量进行结算。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</si>
</sst>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3" borderId="11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176" fontId="0" fillId="2" borderId="2" xfId="0" applyNumberForma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view="pageBreakPreview" zoomScale="70" zoomScaleNormal="100" workbookViewId="0">
      <pane ySplit="2" topLeftCell="A31" activePane="bottomLeft" state="frozen"/>
      <selection/>
      <selection pane="bottomLeft" activeCell="J33" sqref="J33"/>
    </sheetView>
  </sheetViews>
  <sheetFormatPr defaultColWidth="18.6363636363636" defaultRowHeight="25" customHeight="1"/>
  <cols>
    <col min="1" max="1" width="8.25454545454545" style="1" customWidth="1"/>
    <col min="2" max="2" width="25.6272727272727" style="1" customWidth="1"/>
    <col min="3" max="3" width="12.2545454545455" style="1" hidden="1" customWidth="1"/>
    <col min="4" max="4" width="10.6272727272727" style="1" customWidth="1"/>
    <col min="5" max="5" width="12.6272727272727" style="4" customWidth="1"/>
    <col min="6" max="6" width="10" style="1" customWidth="1"/>
    <col min="7" max="7" width="18.6363636363636" style="4" customWidth="1"/>
    <col min="8" max="8" width="15.1272727272727" style="2" customWidth="1"/>
    <col min="9" max="9" width="15" style="1" customWidth="1"/>
    <col min="10" max="10" width="23.8727272727273" style="1" customWidth="1"/>
    <col min="11" max="16378" width="18.6363636363636" style="1" customWidth="1"/>
    <col min="16379" max="16384" width="18.6363636363636" style="1"/>
  </cols>
  <sheetData>
    <row r="1" ht="44" customHeight="1" spans="1:10">
      <c r="A1" s="5" t="s">
        <v>0</v>
      </c>
      <c r="B1" s="6"/>
      <c r="C1" s="6"/>
      <c r="D1" s="6"/>
      <c r="E1" s="7"/>
      <c r="F1" s="6"/>
      <c r="G1" s="6"/>
      <c r="H1" s="6"/>
      <c r="I1" s="6"/>
      <c r="J1" s="20"/>
    </row>
    <row r="2" ht="28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10" t="s">
        <v>7</v>
      </c>
      <c r="H2" s="11" t="s">
        <v>8</v>
      </c>
      <c r="I2" s="8" t="s">
        <v>9</v>
      </c>
      <c r="J2" s="1" t="s">
        <v>10</v>
      </c>
    </row>
    <row r="3" s="1" customFormat="1" customHeight="1" spans="1:10">
      <c r="A3" s="8">
        <v>1</v>
      </c>
      <c r="B3" s="12" t="s">
        <v>11</v>
      </c>
      <c r="C3" s="8"/>
      <c r="D3" s="8" t="s">
        <v>12</v>
      </c>
      <c r="E3" s="13">
        <v>11534.0521</v>
      </c>
      <c r="F3" s="14">
        <v>0.13</v>
      </c>
      <c r="G3" s="15">
        <v>1.86</v>
      </c>
      <c r="H3" s="9">
        <f t="shared" ref="H3:H32" si="0">G3*F3+G3</f>
        <v>2.1018</v>
      </c>
      <c r="I3" s="9">
        <f t="shared" ref="I3:I32" si="1">E3*H3</f>
        <v>24242.27070378</v>
      </c>
      <c r="J3" s="4"/>
    </row>
    <row r="4" s="1" customFormat="1" customHeight="1" spans="1:10">
      <c r="A4" s="8">
        <v>2</v>
      </c>
      <c r="B4" s="12" t="s">
        <v>13</v>
      </c>
      <c r="C4" s="8"/>
      <c r="D4" s="8" t="s">
        <v>12</v>
      </c>
      <c r="E4" s="13">
        <f>1888.5395</f>
        <v>1888.5395</v>
      </c>
      <c r="F4" s="14">
        <v>0.13</v>
      </c>
      <c r="G4" s="15">
        <v>2.91</v>
      </c>
      <c r="H4" s="9">
        <f t="shared" si="0"/>
        <v>3.2883</v>
      </c>
      <c r="I4" s="9">
        <f t="shared" si="1"/>
        <v>6210.08443785</v>
      </c>
      <c r="J4" s="4"/>
    </row>
    <row r="5" s="1" customFormat="1" customHeight="1" spans="1:10">
      <c r="A5" s="8">
        <v>3</v>
      </c>
      <c r="B5" s="12" t="s">
        <v>14</v>
      </c>
      <c r="C5" s="8"/>
      <c r="D5" s="8" t="s">
        <v>12</v>
      </c>
      <c r="E5" s="13">
        <f>16578.139+2944.2945</f>
        <v>19522.4335</v>
      </c>
      <c r="F5" s="14">
        <v>0.13</v>
      </c>
      <c r="G5" s="15">
        <v>4.28</v>
      </c>
      <c r="H5" s="9">
        <f t="shared" si="0"/>
        <v>4.8364</v>
      </c>
      <c r="I5" s="9">
        <f t="shared" si="1"/>
        <v>94418.2973794</v>
      </c>
      <c r="J5" s="4"/>
    </row>
    <row r="6" s="1" customFormat="1" customHeight="1" spans="1:10">
      <c r="A6" s="8">
        <v>4</v>
      </c>
      <c r="B6" s="12" t="s">
        <v>15</v>
      </c>
      <c r="C6" s="8"/>
      <c r="D6" s="8" t="s">
        <v>12</v>
      </c>
      <c r="E6" s="13">
        <f>597.345+484.869</f>
        <v>1082.214</v>
      </c>
      <c r="F6" s="14">
        <v>0.13</v>
      </c>
      <c r="G6" s="15">
        <v>7.32</v>
      </c>
      <c r="H6" s="9">
        <f t="shared" si="0"/>
        <v>8.2716</v>
      </c>
      <c r="I6" s="9">
        <f t="shared" si="1"/>
        <v>8951.6413224</v>
      </c>
      <c r="J6" s="4"/>
    </row>
    <row r="7" s="1" customFormat="1" customHeight="1" spans="1:10">
      <c r="A7" s="8">
        <v>5</v>
      </c>
      <c r="B7" s="12" t="s">
        <v>16</v>
      </c>
      <c r="C7" s="8"/>
      <c r="D7" s="8" t="s">
        <v>12</v>
      </c>
      <c r="E7" s="13">
        <v>1.05</v>
      </c>
      <c r="F7" s="14">
        <v>0.13</v>
      </c>
      <c r="G7" s="15">
        <v>11.47</v>
      </c>
      <c r="H7" s="9">
        <f t="shared" si="0"/>
        <v>12.9611</v>
      </c>
      <c r="I7" s="9">
        <f t="shared" si="1"/>
        <v>13.609155</v>
      </c>
      <c r="J7" s="4"/>
    </row>
    <row r="8" s="1" customFormat="1" customHeight="1" spans="1:10">
      <c r="A8" s="8">
        <v>6</v>
      </c>
      <c r="B8" s="12" t="s">
        <v>17</v>
      </c>
      <c r="C8" s="8"/>
      <c r="D8" s="8" t="s">
        <v>12</v>
      </c>
      <c r="E8" s="13">
        <f>35.553+301.917</f>
        <v>337.47</v>
      </c>
      <c r="F8" s="14">
        <v>0.13</v>
      </c>
      <c r="G8" s="15">
        <v>17.8</v>
      </c>
      <c r="H8" s="9">
        <f t="shared" si="0"/>
        <v>20.114</v>
      </c>
      <c r="I8" s="9">
        <f t="shared" si="1"/>
        <v>6787.87158</v>
      </c>
      <c r="J8" s="4"/>
    </row>
    <row r="9" s="1" customFormat="1" customHeight="1" spans="1:10">
      <c r="A9" s="8">
        <v>7</v>
      </c>
      <c r="B9" s="12" t="s">
        <v>18</v>
      </c>
      <c r="C9" s="8"/>
      <c r="D9" s="8" t="s">
        <v>12</v>
      </c>
      <c r="E9" s="13">
        <f>2952.104-868.5075-190.071</f>
        <v>1893.5255</v>
      </c>
      <c r="F9" s="14">
        <v>0.13</v>
      </c>
      <c r="G9" s="15">
        <v>2.12</v>
      </c>
      <c r="H9" s="9">
        <f t="shared" si="0"/>
        <v>2.3956</v>
      </c>
      <c r="I9" s="9">
        <f t="shared" si="1"/>
        <v>4536.1296878</v>
      </c>
      <c r="J9" s="4"/>
    </row>
    <row r="10" s="1" customFormat="1" customHeight="1" spans="1:10">
      <c r="A10" s="8">
        <v>8</v>
      </c>
      <c r="B10" s="12" t="s">
        <v>19</v>
      </c>
      <c r="C10" s="8"/>
      <c r="D10" s="8" t="s">
        <v>12</v>
      </c>
      <c r="E10" s="13">
        <v>1214.199</v>
      </c>
      <c r="F10" s="14">
        <v>0.13</v>
      </c>
      <c r="G10" s="15">
        <v>1.29</v>
      </c>
      <c r="H10" s="9">
        <f t="shared" si="0"/>
        <v>1.4577</v>
      </c>
      <c r="I10" s="9">
        <f t="shared" si="1"/>
        <v>1769.9378823</v>
      </c>
      <c r="J10" s="4"/>
    </row>
    <row r="11" s="1" customFormat="1" customHeight="1" spans="1:10">
      <c r="A11" s="8">
        <v>9</v>
      </c>
      <c r="B11" s="12" t="s">
        <v>20</v>
      </c>
      <c r="C11" s="8"/>
      <c r="D11" s="8" t="s">
        <v>12</v>
      </c>
      <c r="E11" s="13">
        <v>199.584</v>
      </c>
      <c r="F11" s="14">
        <v>0.13</v>
      </c>
      <c r="G11" s="9">
        <v>2.08</v>
      </c>
      <c r="H11" s="9">
        <f t="shared" si="0"/>
        <v>2.3504</v>
      </c>
      <c r="I11" s="9">
        <f t="shared" si="1"/>
        <v>469.1022336</v>
      </c>
      <c r="J11" s="4"/>
    </row>
    <row r="12" s="1" customFormat="1" customHeight="1" spans="1:10">
      <c r="A12" s="8">
        <v>10</v>
      </c>
      <c r="B12" s="12" t="s">
        <v>21</v>
      </c>
      <c r="C12" s="8"/>
      <c r="D12" s="8" t="s">
        <v>12</v>
      </c>
      <c r="E12" s="13">
        <v>213.192</v>
      </c>
      <c r="F12" s="14">
        <v>0.13</v>
      </c>
      <c r="G12" s="9">
        <v>5.84</v>
      </c>
      <c r="H12" s="9">
        <f t="shared" si="0"/>
        <v>6.5992</v>
      </c>
      <c r="I12" s="9">
        <f t="shared" si="1"/>
        <v>1406.8966464</v>
      </c>
      <c r="J12" s="4"/>
    </row>
    <row r="13" s="1" customFormat="1" customHeight="1" spans="1:10">
      <c r="A13" s="8">
        <v>11</v>
      </c>
      <c r="B13" s="12" t="s">
        <v>22</v>
      </c>
      <c r="C13" s="8"/>
      <c r="D13" s="8" t="s">
        <v>12</v>
      </c>
      <c r="E13" s="13">
        <v>197.121</v>
      </c>
      <c r="F13" s="14">
        <v>0.13</v>
      </c>
      <c r="G13" s="9">
        <v>2.08</v>
      </c>
      <c r="H13" s="9">
        <f t="shared" si="0"/>
        <v>2.3504</v>
      </c>
      <c r="I13" s="9">
        <f t="shared" si="1"/>
        <v>463.3131984</v>
      </c>
      <c r="J13" s="4"/>
    </row>
    <row r="14" s="1" customFormat="1" customHeight="1" spans="1:10">
      <c r="A14" s="8">
        <v>12</v>
      </c>
      <c r="B14" s="12" t="s">
        <v>23</v>
      </c>
      <c r="C14" s="8"/>
      <c r="D14" s="8" t="s">
        <v>12</v>
      </c>
      <c r="E14" s="13">
        <v>287.301</v>
      </c>
      <c r="F14" s="14">
        <v>0.13</v>
      </c>
      <c r="G14" s="9">
        <v>2.99</v>
      </c>
      <c r="H14" s="9">
        <f t="shared" si="0"/>
        <v>3.3787</v>
      </c>
      <c r="I14" s="9">
        <f t="shared" si="1"/>
        <v>970.7038887</v>
      </c>
      <c r="J14" s="4"/>
    </row>
    <row r="15" s="1" customFormat="1" customHeight="1" spans="1:10">
      <c r="A15" s="8">
        <v>13</v>
      </c>
      <c r="B15" s="12" t="s">
        <v>24</v>
      </c>
      <c r="C15" s="8"/>
      <c r="D15" s="8" t="s">
        <v>12</v>
      </c>
      <c r="E15" s="13">
        <v>31.19</v>
      </c>
      <c r="F15" s="14">
        <v>0.13</v>
      </c>
      <c r="G15" s="9">
        <v>2.12</v>
      </c>
      <c r="H15" s="9">
        <f t="shared" si="0"/>
        <v>2.3956</v>
      </c>
      <c r="I15" s="9">
        <f t="shared" si="1"/>
        <v>74.718764</v>
      </c>
      <c r="J15" s="4"/>
    </row>
    <row r="16" s="1" customFormat="1" customHeight="1" spans="1:10">
      <c r="A16" s="8">
        <v>14</v>
      </c>
      <c r="B16" s="12" t="s">
        <v>25</v>
      </c>
      <c r="C16" s="8"/>
      <c r="D16" s="8" t="s">
        <v>12</v>
      </c>
      <c r="E16" s="13">
        <v>6370.887</v>
      </c>
      <c r="F16" s="14">
        <v>0.13</v>
      </c>
      <c r="G16" s="9">
        <v>2.54</v>
      </c>
      <c r="H16" s="9">
        <f t="shared" si="0"/>
        <v>2.8702</v>
      </c>
      <c r="I16" s="9">
        <f t="shared" si="1"/>
        <v>18285.7198674</v>
      </c>
      <c r="J16" s="4"/>
    </row>
    <row r="17" s="1" customFormat="1" customHeight="1" spans="1:10">
      <c r="A17" s="8">
        <v>15</v>
      </c>
      <c r="B17" s="12" t="s">
        <v>26</v>
      </c>
      <c r="C17" s="8"/>
      <c r="D17" s="8" t="s">
        <v>12</v>
      </c>
      <c r="E17" s="13">
        <v>40.43</v>
      </c>
      <c r="F17" s="14">
        <v>0.13</v>
      </c>
      <c r="G17" s="9">
        <f>68.2</f>
        <v>68.2</v>
      </c>
      <c r="H17" s="9">
        <f t="shared" si="0"/>
        <v>77.066</v>
      </c>
      <c r="I17" s="9">
        <f t="shared" si="1"/>
        <v>3115.77838</v>
      </c>
      <c r="J17" s="4"/>
    </row>
    <row r="18" s="1" customFormat="1" customHeight="1" spans="1:10">
      <c r="A18" s="8">
        <v>16</v>
      </c>
      <c r="B18" s="12" t="s">
        <v>27</v>
      </c>
      <c r="C18" s="8"/>
      <c r="D18" s="8" t="s">
        <v>12</v>
      </c>
      <c r="E18" s="13">
        <f>151.5+20.2</f>
        <v>171.7</v>
      </c>
      <c r="F18" s="14">
        <v>0.13</v>
      </c>
      <c r="G18" s="9">
        <v>117.83</v>
      </c>
      <c r="H18" s="9">
        <f t="shared" si="0"/>
        <v>133.1479</v>
      </c>
      <c r="I18" s="9">
        <f t="shared" si="1"/>
        <v>22861.49443</v>
      </c>
      <c r="J18" s="4"/>
    </row>
    <row r="19" s="1" customFormat="1" customHeight="1" spans="1:10">
      <c r="A19" s="8">
        <v>17</v>
      </c>
      <c r="B19" s="12" t="s">
        <v>28</v>
      </c>
      <c r="C19" s="8"/>
      <c r="D19" s="8" t="s">
        <v>12</v>
      </c>
      <c r="E19" s="13">
        <v>36.38</v>
      </c>
      <c r="F19" s="14">
        <v>0.13</v>
      </c>
      <c r="G19" s="9">
        <f>74</f>
        <v>74</v>
      </c>
      <c r="H19" s="9">
        <f t="shared" si="0"/>
        <v>83.62</v>
      </c>
      <c r="I19" s="9">
        <f t="shared" si="1"/>
        <v>3042.0956</v>
      </c>
      <c r="J19" s="4"/>
    </row>
    <row r="20" s="1" customFormat="1" customHeight="1" spans="1:10">
      <c r="A20" s="8">
        <v>18</v>
      </c>
      <c r="B20" s="12" t="s">
        <v>29</v>
      </c>
      <c r="C20" s="8"/>
      <c r="D20" s="8" t="s">
        <v>12</v>
      </c>
      <c r="E20" s="13">
        <v>16.523</v>
      </c>
      <c r="F20" s="14">
        <v>0.13</v>
      </c>
      <c r="G20" s="9">
        <f>74</f>
        <v>74</v>
      </c>
      <c r="H20" s="9">
        <f t="shared" si="0"/>
        <v>83.62</v>
      </c>
      <c r="I20" s="9">
        <f t="shared" si="1"/>
        <v>1381.65326</v>
      </c>
      <c r="J20" s="4"/>
    </row>
    <row r="21" s="1" customFormat="1" customHeight="1" spans="1:10">
      <c r="A21" s="8">
        <v>19</v>
      </c>
      <c r="B21" s="12" t="s">
        <v>30</v>
      </c>
      <c r="C21" s="8"/>
      <c r="D21" s="8" t="s">
        <v>12</v>
      </c>
      <c r="E21" s="13">
        <v>303</v>
      </c>
      <c r="F21" s="14">
        <v>0.13</v>
      </c>
      <c r="G21" s="9">
        <v>96.3</v>
      </c>
      <c r="H21" s="9">
        <f t="shared" si="0"/>
        <v>108.819</v>
      </c>
      <c r="I21" s="9">
        <f t="shared" si="1"/>
        <v>32972.157</v>
      </c>
      <c r="J21" s="4"/>
    </row>
    <row r="22" s="1" customFormat="1" customHeight="1" spans="1:10">
      <c r="A22" s="8">
        <v>20</v>
      </c>
      <c r="B22" s="12" t="s">
        <v>31</v>
      </c>
      <c r="C22" s="8"/>
      <c r="D22" s="8" t="s">
        <v>12</v>
      </c>
      <c r="E22" s="13">
        <v>518.73</v>
      </c>
      <c r="F22" s="14">
        <v>0.13</v>
      </c>
      <c r="G22" s="9">
        <v>96.3</v>
      </c>
      <c r="H22" s="9">
        <f t="shared" si="0"/>
        <v>108.819</v>
      </c>
      <c r="I22" s="9">
        <f t="shared" si="1"/>
        <v>56447.67987</v>
      </c>
      <c r="J22" s="4"/>
    </row>
    <row r="23" s="1" customFormat="1" customHeight="1" spans="1:10">
      <c r="A23" s="8">
        <v>21</v>
      </c>
      <c r="B23" s="12" t="s">
        <v>32</v>
      </c>
      <c r="C23" s="8"/>
      <c r="D23" s="8" t="s">
        <v>12</v>
      </c>
      <c r="E23" s="13">
        <f>229.53+101-23.66</f>
        <v>306.87</v>
      </c>
      <c r="F23" s="14">
        <v>0.13</v>
      </c>
      <c r="G23" s="9">
        <v>130.64</v>
      </c>
      <c r="H23" s="9">
        <f t="shared" si="0"/>
        <v>147.6232</v>
      </c>
      <c r="I23" s="9">
        <f t="shared" si="1"/>
        <v>45301.131384</v>
      </c>
      <c r="J23" s="4"/>
    </row>
    <row r="24" s="2" customFormat="1" customHeight="1" spans="1:10">
      <c r="A24" s="8">
        <v>22</v>
      </c>
      <c r="B24" s="12" t="s">
        <v>33</v>
      </c>
      <c r="C24" s="8"/>
      <c r="D24" s="8" t="s">
        <v>12</v>
      </c>
      <c r="E24" s="13">
        <v>39.511</v>
      </c>
      <c r="F24" s="14">
        <v>0.13</v>
      </c>
      <c r="G24" s="9">
        <v>187</v>
      </c>
      <c r="H24" s="9">
        <f t="shared" si="0"/>
        <v>211.31</v>
      </c>
      <c r="I24" s="9">
        <f t="shared" si="1"/>
        <v>8349.06941</v>
      </c>
      <c r="J24" s="21"/>
    </row>
    <row r="25" s="1" customFormat="1" customHeight="1" spans="1:10">
      <c r="A25" s="8">
        <v>23</v>
      </c>
      <c r="B25" s="12" t="s">
        <v>34</v>
      </c>
      <c r="C25" s="8"/>
      <c r="D25" s="8" t="s">
        <v>12</v>
      </c>
      <c r="E25" s="13">
        <v>65.508</v>
      </c>
      <c r="F25" s="14">
        <v>0.13</v>
      </c>
      <c r="G25" s="9">
        <v>256.2</v>
      </c>
      <c r="H25" s="9">
        <f t="shared" si="0"/>
        <v>289.506</v>
      </c>
      <c r="I25" s="9">
        <f t="shared" si="1"/>
        <v>18964.959048</v>
      </c>
      <c r="J25" s="4"/>
    </row>
    <row r="26" s="1" customFormat="1" ht="36" customHeight="1" spans="1:10">
      <c r="A26" s="8">
        <v>24</v>
      </c>
      <c r="B26" s="12" t="s">
        <v>35</v>
      </c>
      <c r="C26" s="8"/>
      <c r="D26" s="8" t="s">
        <v>12</v>
      </c>
      <c r="E26" s="13">
        <f>101+60.6+224.73</f>
        <v>386.33</v>
      </c>
      <c r="F26" s="14">
        <v>0.13</v>
      </c>
      <c r="G26" s="9">
        <v>389.2</v>
      </c>
      <c r="H26" s="9">
        <f t="shared" si="0"/>
        <v>439.796</v>
      </c>
      <c r="I26" s="9">
        <f t="shared" si="1"/>
        <v>169906.38868</v>
      </c>
      <c r="J26" s="4"/>
    </row>
    <row r="27" s="1" customFormat="1" ht="28" customHeight="1" spans="1:9">
      <c r="A27" s="8">
        <v>25</v>
      </c>
      <c r="B27" s="12" t="s">
        <v>36</v>
      </c>
      <c r="D27" s="8" t="s">
        <v>12</v>
      </c>
      <c r="E27" s="13">
        <v>282.8</v>
      </c>
      <c r="F27" s="14">
        <v>0.13</v>
      </c>
      <c r="G27" s="9">
        <v>492</v>
      </c>
      <c r="H27" s="9">
        <f t="shared" si="0"/>
        <v>555.96</v>
      </c>
      <c r="I27" s="9">
        <f t="shared" si="1"/>
        <v>157225.488</v>
      </c>
    </row>
    <row r="28" s="1" customFormat="1" customHeight="1" spans="1:9">
      <c r="A28" s="8">
        <v>26</v>
      </c>
      <c r="B28" s="12" t="s">
        <v>37</v>
      </c>
      <c r="D28" s="8" t="s">
        <v>12</v>
      </c>
      <c r="E28" s="13">
        <v>1403.9</v>
      </c>
      <c r="F28" s="14">
        <v>0.13</v>
      </c>
      <c r="G28" s="9">
        <v>642.72</v>
      </c>
      <c r="H28" s="9">
        <f t="shared" si="0"/>
        <v>726.2736</v>
      </c>
      <c r="I28" s="9">
        <f t="shared" si="1"/>
        <v>1019615.50704</v>
      </c>
    </row>
    <row r="29" s="1" customFormat="1" customHeight="1" spans="1:9">
      <c r="A29" s="8">
        <v>27</v>
      </c>
      <c r="B29" s="12" t="s">
        <v>38</v>
      </c>
      <c r="D29" s="8" t="s">
        <v>12</v>
      </c>
      <c r="E29" s="13">
        <v>715.14</v>
      </c>
      <c r="F29" s="14">
        <v>0.13</v>
      </c>
      <c r="G29" s="9">
        <v>16.1</v>
      </c>
      <c r="H29" s="9">
        <f t="shared" si="0"/>
        <v>18.193</v>
      </c>
      <c r="I29" s="9">
        <f t="shared" si="1"/>
        <v>13010.54202</v>
      </c>
    </row>
    <row r="30" s="1" customFormat="1" customHeight="1" spans="1:9">
      <c r="A30" s="8">
        <v>28</v>
      </c>
      <c r="B30" s="12" t="s">
        <v>39</v>
      </c>
      <c r="D30" s="8" t="s">
        <v>12</v>
      </c>
      <c r="E30" s="13">
        <v>1110.8384</v>
      </c>
      <c r="F30" s="14">
        <v>0.13</v>
      </c>
      <c r="G30" s="9">
        <v>23.35</v>
      </c>
      <c r="H30" s="9">
        <f t="shared" si="0"/>
        <v>26.3855</v>
      </c>
      <c r="I30" s="9">
        <f t="shared" si="1"/>
        <v>29310.0266032</v>
      </c>
    </row>
    <row r="31" s="1" customFormat="1" customHeight="1" spans="1:9">
      <c r="A31" s="8">
        <v>29</v>
      </c>
      <c r="B31" s="12" t="s">
        <v>40</v>
      </c>
      <c r="D31" s="8" t="s">
        <v>12</v>
      </c>
      <c r="E31" s="13">
        <v>450.49</v>
      </c>
      <c r="F31" s="14">
        <v>0.13</v>
      </c>
      <c r="G31" s="9">
        <v>39.04</v>
      </c>
      <c r="H31" s="9">
        <f t="shared" si="0"/>
        <v>44.1152</v>
      </c>
      <c r="I31" s="9">
        <f t="shared" si="1"/>
        <v>19873.456448</v>
      </c>
    </row>
    <row r="32" s="1" customFormat="1" customHeight="1" spans="1:9">
      <c r="A32" s="8">
        <v>30</v>
      </c>
      <c r="B32" s="12" t="s">
        <v>41</v>
      </c>
      <c r="D32" s="8" t="s">
        <v>12</v>
      </c>
      <c r="E32" s="13">
        <v>728.038</v>
      </c>
      <c r="F32" s="14">
        <v>0.13</v>
      </c>
      <c r="G32" s="9">
        <v>60.68</v>
      </c>
      <c r="H32" s="9">
        <f t="shared" si="0"/>
        <v>68.5684</v>
      </c>
      <c r="I32" s="9">
        <f t="shared" si="1"/>
        <v>49920.4007992</v>
      </c>
    </row>
    <row r="33" ht="26" customHeight="1" spans="1:9">
      <c r="A33" s="16" t="s">
        <v>42</v>
      </c>
      <c r="I33" s="22">
        <f>SUM(I3:I32)</f>
        <v>1819898.12471943</v>
      </c>
    </row>
    <row r="34" s="1" customFormat="1" ht="36" customHeight="1" spans="1:10">
      <c r="A34" s="17" t="s">
        <v>43</v>
      </c>
      <c r="B34" s="17"/>
      <c r="C34" s="17"/>
      <c r="D34" s="17"/>
      <c r="E34" s="17"/>
      <c r="F34" s="17"/>
      <c r="G34" s="17"/>
      <c r="H34" s="17"/>
      <c r="I34" s="17"/>
      <c r="J34" s="17"/>
    </row>
    <row r="35" s="3" customFormat="1" customHeight="1" spans="5:8">
      <c r="E35" s="18"/>
      <c r="G35" s="18"/>
      <c r="H35" s="19"/>
    </row>
  </sheetData>
  <mergeCells count="2">
    <mergeCell ref="A1:J1"/>
    <mergeCell ref="A34:J34"/>
  </mergeCells>
  <pageMargins left="0.700694444444445" right="0.700694444444445" top="0.751388888888889" bottom="0.751388888888889" header="0.298611111111111" footer="0.298611111111111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电缆电线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皮皮</cp:lastModifiedBy>
  <dcterms:created xsi:type="dcterms:W3CDTF">2021-10-11T00:52:00Z</dcterms:created>
  <dcterms:modified xsi:type="dcterms:W3CDTF">2022-09-21T04:12:23Z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BFD25C0655D04022AA41D55E0766829D</vt:lpwstr>
  </property>
  <property fmtid="{D5CDD505-2E9C-101B-9397-08002B2CF9AE}" pid="3" name="KSOProductBuildVer">
    <vt:lpwstr>2052-11.1.0.12358</vt:lpwstr>
  </property>
</Properties>
</file>